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3"/>
  </bookViews>
  <sheets>
    <sheet name="1кв" sheetId="22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B47" i="26" l="1"/>
  <c r="B49" i="22"/>
  <c r="B49" i="24"/>
  <c r="D19" i="27"/>
  <c r="C13" i="27"/>
  <c r="C14" i="27"/>
  <c r="C12" i="27"/>
  <c r="C9" i="27"/>
  <c r="C10" i="27" s="1"/>
  <c r="C8" i="27" l="1"/>
  <c r="C6" i="27"/>
  <c r="C25" i="27"/>
  <c r="C19" i="27" l="1"/>
  <c r="C20" i="27" s="1"/>
  <c r="E22" i="26" l="1"/>
  <c r="E21" i="26"/>
  <c r="E25" i="26" s="1"/>
  <c r="B48" i="26" s="1"/>
  <c r="B44" i="25" l="1"/>
  <c r="B49" i="25" s="1"/>
  <c r="B44" i="26" s="1"/>
  <c r="B49" i="26" s="1"/>
  <c r="E25" i="25"/>
  <c r="E22" i="25" l="1"/>
  <c r="E21" i="25"/>
  <c r="B48" i="25" l="1"/>
  <c r="E22" i="24"/>
  <c r="E21" i="24"/>
  <c r="E25" i="24" s="1"/>
  <c r="B48" i="24" s="1"/>
  <c r="B47" i="22"/>
  <c r="E22" i="22" l="1"/>
  <c r="E21" i="22"/>
  <c r="E25" i="22" l="1"/>
  <c r="B48" i="22" s="1"/>
  <c r="B44" i="24" s="1"/>
</calcChain>
</file>

<file path=xl/sharedStrings.xml><?xml version="1.0" encoding="utf-8"?>
<sst xmlns="http://schemas.openxmlformats.org/spreadsheetml/2006/main" count="245" uniqueCount="89">
  <si>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</si>
  <si>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</si>
  <si>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</si>
  <si>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</si>
  <si>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</si>
  <si>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</si>
  <si>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</si>
  <si>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</si>
  <si>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</si>
  <si>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</si>
  <si>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</si>
  <si>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</si>
  <si>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</si>
  <si>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</si>
  <si>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</si>
  <si>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</si>
  <si>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</si>
  <si>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</si>
  <si>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</si>
  <si>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</si>
  <si>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</si>
  <si>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</si>
  <si>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</si>
  <si>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</si>
  <si>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</si>
  <si>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</si>
  <si>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</si>
  <si>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</si>
  <si>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</si>
  <si>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</si>
  <si>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</si>
  <si>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</si>
  <si>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</si>
  <si>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Жданова Анатолия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</si>
  <si>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</si>
  <si>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Жданова А.Н.</t>
    </r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</si>
  <si>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</si>
  <si>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</si>
  <si>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</si>
  <si>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</si>
  <si>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</si>
  <si>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</si>
  <si>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>Предъявлено населению 25251,6руб.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</si>
  <si>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</si>
  <si>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</si>
  <si>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</si>
  <si>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- 382,6</t>
  </si>
  <si>
    <t>интернет Ростелеком</t>
  </si>
  <si>
    <t xml:space="preserve">           2. Всего за период с "01" 01 2023 г. по "31" 03 2023 г. выполнено работ (оказано услуг) на общую сумму двадцать тысяч шестьсот сорок восемь рублей 92 копейки.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</si>
  <si>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</si>
  <si>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</si>
  <si>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</si>
  <si>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</si>
  <si>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</si>
  <si>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</si>
  <si>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</si>
  <si>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 xml:space="preserve">           2. Всего за период с "01" 04 2023 г. по "30" 06 2023 г. выполнено работ (оказано услуг) на общую сумму двадцать одна тысяча восемьсот пятьдесят три рубля 72 копейки.</t>
  </si>
  <si>
    <t xml:space="preserve">           2. Всего за период с "01" 07 2023 г. по "30" 09 2023 г. выполнено работ (оказано услуг) на общую сумму двадцать шесть тысяч девятьсот двенадцать рублей 29 копеек.</t>
  </si>
  <si>
    <t>Предъявлено населению 28258,83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</si>
  <si>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</si>
  <si>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</si>
  <si>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</si>
  <si>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двадцать три тысячи девяносто три рубля 74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</si>
  <si>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</si>
  <si>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</si>
  <si>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</si>
  <si>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</si>
  <si>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</si>
  <si>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</si>
  <si>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</si>
  <si>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</si>
  <si>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</si>
  <si>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</si>
  <si>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</si>
  <si>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</si>
  <si>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</si>
  <si>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</si>
  <si>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</si>
  <si>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</si>
  <si>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</si>
  <si>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</si>
  <si>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</si>
  <si>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</si>
  <si>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</si>
  <si>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Лесная, д. 2</t>
  </si>
  <si>
    <t>Начислено всего 107020,86</t>
  </si>
  <si>
    <t>Оплачено за размещение оборудования в МОП интернет Ростелеком</t>
  </si>
  <si>
    <t xml:space="preserve">Дератизация, дезинсекция  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</si>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</sst>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4" xfId="0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66" fontId="4" fillId="0" borderId="1" xfId="0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4" zoomScaleSheetLayoutView="100" workbookViewId="0">
      <selection activeCell="B50" sqref="B50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ht="15.6" customHeight="1" x14ac:dyDescent="0.25">
      <c r="A3" s="46" t="s">
        <v>43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47" t="s">
        <v>44</v>
      </c>
      <c r="E4" s="47"/>
    </row>
    <row r="5" spans="1:5" x14ac:dyDescent="0.25">
      <c r="A5" s="27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23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8" t="s">
        <v>33</v>
      </c>
      <c r="B9" s="48"/>
      <c r="C9" s="48"/>
      <c r="D9" s="48"/>
      <c r="E9" s="48"/>
    </row>
    <row r="10" spans="1:5" ht="25.15" customHeight="1" x14ac:dyDescent="0.25">
      <c r="A10" s="50" t="s">
        <v>14</v>
      </c>
      <c r="B10" s="51"/>
      <c r="C10" s="51"/>
      <c r="D10" s="51"/>
      <c r="E10" s="51"/>
    </row>
    <row r="11" spans="1:5" ht="27.75" customHeight="1" x14ac:dyDescent="0.25">
      <c r="A11" s="48" t="s">
        <v>34</v>
      </c>
      <c r="B11" s="48"/>
      <c r="C11" s="48"/>
      <c r="D11" s="48"/>
      <c r="E11" s="48"/>
    </row>
    <row r="12" spans="1:5" x14ac:dyDescent="0.25">
      <c r="A12" s="48" t="s">
        <v>21</v>
      </c>
      <c r="B12" s="48"/>
      <c r="C12" s="48"/>
      <c r="D12" s="48"/>
      <c r="E12" s="48"/>
    </row>
    <row r="13" spans="1:5" x14ac:dyDescent="0.25">
      <c r="A13" s="41" t="s">
        <v>2</v>
      </c>
      <c r="B13" s="42"/>
      <c r="C13" s="42"/>
      <c r="D13" s="42"/>
      <c r="E13" s="42"/>
    </row>
    <row r="14" spans="1:5" x14ac:dyDescent="0.25">
      <c r="A14" s="48" t="s">
        <v>45</v>
      </c>
      <c r="B14" s="48"/>
      <c r="C14" s="48"/>
      <c r="D14" s="48"/>
      <c r="E14" s="48"/>
    </row>
    <row r="15" spans="1:5" x14ac:dyDescent="0.25">
      <c r="A15" s="41" t="s">
        <v>15</v>
      </c>
      <c r="B15" s="42"/>
      <c r="C15" s="42"/>
      <c r="D15" s="42"/>
      <c r="E15" s="42"/>
    </row>
    <row r="16" spans="1:5" ht="31.5" customHeight="1" x14ac:dyDescent="0.25">
      <c r="A16" s="48" t="s">
        <v>16</v>
      </c>
      <c r="B16" s="48"/>
      <c r="C16" s="48"/>
      <c r="D16" s="48"/>
      <c r="E16" s="48"/>
    </row>
    <row r="17" spans="1:8" ht="59.45" customHeight="1" x14ac:dyDescent="0.25">
      <c r="A17" s="48" t="s">
        <v>24</v>
      </c>
      <c r="B17" s="48"/>
      <c r="C17" s="48"/>
      <c r="D17" s="48"/>
      <c r="E17" s="48"/>
    </row>
    <row r="18" spans="1:8" ht="30" customHeight="1" x14ac:dyDescent="0.25">
      <c r="A18" s="53" t="s">
        <v>25</v>
      </c>
      <c r="B18" s="53"/>
      <c r="C18" s="53"/>
      <c r="D18" s="53"/>
      <c r="E18" s="53"/>
    </row>
    <row r="19" spans="1:8" x14ac:dyDescent="0.25">
      <c r="A19" s="53"/>
      <c r="B19" s="53"/>
      <c r="C19" s="53"/>
      <c r="D19" s="53"/>
      <c r="E19" s="53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41</v>
      </c>
      <c r="B21" s="9" t="s">
        <v>31</v>
      </c>
      <c r="C21" s="3" t="s">
        <v>4</v>
      </c>
      <c r="D21" s="3">
        <v>14.09</v>
      </c>
      <c r="E21" s="8">
        <f>D21*F19*G19</f>
        <v>16172.502</v>
      </c>
    </row>
    <row r="22" spans="1:8" x14ac:dyDescent="0.25">
      <c r="A22" s="7" t="s">
        <v>40</v>
      </c>
      <c r="B22" s="9" t="s">
        <v>22</v>
      </c>
      <c r="C22" s="3" t="s">
        <v>4</v>
      </c>
      <c r="D22" s="3">
        <v>3.9</v>
      </c>
      <c r="E22" s="8">
        <f>D22*F19*G19</f>
        <v>4476.42</v>
      </c>
    </row>
    <row r="23" spans="1:8" x14ac:dyDescent="0.25">
      <c r="A23" s="7" t="s">
        <v>26</v>
      </c>
      <c r="B23" s="9" t="s">
        <v>27</v>
      </c>
      <c r="C23" s="3" t="s">
        <v>28</v>
      </c>
      <c r="D23" s="3"/>
      <c r="E23" s="8">
        <v>0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20648.921999999999</v>
      </c>
    </row>
    <row r="26" spans="1:8" ht="37.15" customHeight="1" x14ac:dyDescent="0.25">
      <c r="A26" s="54" t="s">
        <v>48</v>
      </c>
      <c r="B26" s="54"/>
      <c r="C26" s="54"/>
      <c r="D26" s="54"/>
      <c r="E26" s="54"/>
    </row>
    <row r="27" spans="1:8" ht="29.25" customHeight="1" x14ac:dyDescent="0.25">
      <c r="A27" s="48" t="s">
        <v>20</v>
      </c>
      <c r="B27" s="48"/>
      <c r="C27" s="48"/>
      <c r="D27" s="48"/>
      <c r="E27" s="48"/>
    </row>
    <row r="28" spans="1:8" x14ac:dyDescent="0.25">
      <c r="A28" s="48" t="s">
        <v>19</v>
      </c>
      <c r="B28" s="48"/>
      <c r="C28" s="48"/>
      <c r="D28" s="48"/>
      <c r="E28" s="48"/>
      <c r="F28" s="14"/>
      <c r="G28" s="14"/>
      <c r="H28" s="15"/>
    </row>
    <row r="29" spans="1:8" ht="30" customHeight="1" x14ac:dyDescent="0.25">
      <c r="A29" s="48" t="s">
        <v>30</v>
      </c>
      <c r="B29" s="48"/>
      <c r="C29" s="48"/>
      <c r="D29" s="48"/>
      <c r="E29" s="48"/>
    </row>
    <row r="30" spans="1:8" x14ac:dyDescent="0.25">
      <c r="A30" s="48" t="s">
        <v>17</v>
      </c>
      <c r="B30" s="48"/>
      <c r="C30" s="48"/>
      <c r="D30" s="48"/>
      <c r="E30" s="48"/>
    </row>
    <row r="31" spans="1:8" x14ac:dyDescent="0.25">
      <c r="A31" s="25"/>
      <c r="B31" s="25"/>
      <c r="C31" s="25"/>
      <c r="D31" s="25"/>
      <c r="E31" s="25"/>
    </row>
    <row r="32" spans="1:8" x14ac:dyDescent="0.25">
      <c r="A32" s="25"/>
      <c r="B32" s="25"/>
      <c r="C32" s="25"/>
      <c r="D32" s="25"/>
      <c r="E32" s="25"/>
    </row>
    <row r="33" spans="1:5" x14ac:dyDescent="0.25">
      <c r="A33" s="25"/>
      <c r="B33" s="25"/>
      <c r="C33" s="25"/>
      <c r="D33" s="25"/>
      <c r="E33" s="25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8" t="s">
        <v>17</v>
      </c>
      <c r="B35" s="48"/>
      <c r="C35" s="48"/>
      <c r="D35" s="48"/>
      <c r="E35" s="48"/>
    </row>
    <row r="36" spans="1:5" x14ac:dyDescent="0.25">
      <c r="A36" s="55" t="s">
        <v>49</v>
      </c>
      <c r="B36" s="55"/>
      <c r="C36" s="55"/>
      <c r="D36" s="55"/>
      <c r="E36" s="5"/>
    </row>
    <row r="37" spans="1:5" x14ac:dyDescent="0.25">
      <c r="B37" s="56" t="s">
        <v>18</v>
      </c>
      <c r="C37" s="56"/>
      <c r="D37" s="56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55" t="s">
        <v>35</v>
      </c>
      <c r="B39" s="55"/>
      <c r="C39" s="55"/>
      <c r="D39" s="55"/>
      <c r="E39" s="5"/>
    </row>
    <row r="40" spans="1:5" x14ac:dyDescent="0.25">
      <c r="B40" s="56" t="s">
        <v>18</v>
      </c>
      <c r="C40" s="56"/>
      <c r="D40" s="56"/>
      <c r="E40" s="6" t="s">
        <v>6</v>
      </c>
    </row>
    <row r="42" spans="1:5" x14ac:dyDescent="0.25">
      <c r="A42" s="19" t="s">
        <v>46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6">
        <v>-44166.38</v>
      </c>
    </row>
    <row r="45" spans="1:5" x14ac:dyDescent="0.25">
      <c r="A45" s="20" t="s">
        <v>42</v>
      </c>
    </row>
    <row r="46" spans="1:5" x14ac:dyDescent="0.25">
      <c r="A46" s="2" t="s">
        <v>36</v>
      </c>
      <c r="B46" s="17">
        <v>26140.400000000001</v>
      </c>
    </row>
    <row r="47" spans="1:5" x14ac:dyDescent="0.25">
      <c r="A47" s="2" t="s">
        <v>47</v>
      </c>
      <c r="B47" s="17">
        <f>150*9</f>
        <v>1350</v>
      </c>
    </row>
    <row r="48" spans="1:5" ht="30" x14ac:dyDescent="0.25">
      <c r="A48" s="28" t="s">
        <v>37</v>
      </c>
      <c r="B48" s="17">
        <f>E25</f>
        <v>20648.921999999999</v>
      </c>
    </row>
    <row r="49" spans="1:2" x14ac:dyDescent="0.25">
      <c r="A49" s="18" t="s">
        <v>38</v>
      </c>
      <c r="B49" s="22">
        <f>B44+B46+B47-B48</f>
        <v>-37324.901999999995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0" zoomScaleSheetLayoutView="100" workbookViewId="0">
      <selection activeCell="B47" sqref="B4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ht="15.6" customHeight="1" x14ac:dyDescent="0.25">
      <c r="A3" s="46" t="s">
        <v>50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47" t="s">
        <v>51</v>
      </c>
      <c r="E4" s="47"/>
    </row>
    <row r="5" spans="1:5" x14ac:dyDescent="0.25">
      <c r="A5" s="3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23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8" t="s">
        <v>33</v>
      </c>
      <c r="B9" s="48"/>
      <c r="C9" s="48"/>
      <c r="D9" s="48"/>
      <c r="E9" s="48"/>
    </row>
    <row r="10" spans="1:5" ht="25.15" customHeight="1" x14ac:dyDescent="0.25">
      <c r="A10" s="50" t="s">
        <v>14</v>
      </c>
      <c r="B10" s="51"/>
      <c r="C10" s="51"/>
      <c r="D10" s="51"/>
      <c r="E10" s="51"/>
    </row>
    <row r="11" spans="1:5" ht="27.75" customHeight="1" x14ac:dyDescent="0.25">
      <c r="A11" s="48" t="s">
        <v>34</v>
      </c>
      <c r="B11" s="48"/>
      <c r="C11" s="48"/>
      <c r="D11" s="48"/>
      <c r="E11" s="48"/>
    </row>
    <row r="12" spans="1:5" x14ac:dyDescent="0.25">
      <c r="A12" s="48" t="s">
        <v>21</v>
      </c>
      <c r="B12" s="48"/>
      <c r="C12" s="48"/>
      <c r="D12" s="48"/>
      <c r="E12" s="48"/>
    </row>
    <row r="13" spans="1:5" x14ac:dyDescent="0.25">
      <c r="A13" s="41" t="s">
        <v>2</v>
      </c>
      <c r="B13" s="42"/>
      <c r="C13" s="42"/>
      <c r="D13" s="42"/>
      <c r="E13" s="42"/>
    </row>
    <row r="14" spans="1:5" x14ac:dyDescent="0.25">
      <c r="A14" s="48" t="s">
        <v>45</v>
      </c>
      <c r="B14" s="48"/>
      <c r="C14" s="48"/>
      <c r="D14" s="48"/>
      <c r="E14" s="48"/>
    </row>
    <row r="15" spans="1:5" x14ac:dyDescent="0.25">
      <c r="A15" s="41" t="s">
        <v>15</v>
      </c>
      <c r="B15" s="42"/>
      <c r="C15" s="42"/>
      <c r="D15" s="42"/>
      <c r="E15" s="42"/>
    </row>
    <row r="16" spans="1:5" ht="31.5" customHeight="1" x14ac:dyDescent="0.25">
      <c r="A16" s="48" t="s">
        <v>16</v>
      </c>
      <c r="B16" s="48"/>
      <c r="C16" s="48"/>
      <c r="D16" s="48"/>
      <c r="E16" s="48"/>
    </row>
    <row r="17" spans="1:8" ht="59.45" customHeight="1" x14ac:dyDescent="0.25">
      <c r="A17" s="48" t="s">
        <v>24</v>
      </c>
      <c r="B17" s="48"/>
      <c r="C17" s="48"/>
      <c r="D17" s="48"/>
      <c r="E17" s="48"/>
    </row>
    <row r="18" spans="1:8" ht="30" customHeight="1" x14ac:dyDescent="0.25">
      <c r="A18" s="53" t="s">
        <v>25</v>
      </c>
      <c r="B18" s="53"/>
      <c r="C18" s="53"/>
      <c r="D18" s="53"/>
      <c r="E18" s="53"/>
    </row>
    <row r="19" spans="1:8" x14ac:dyDescent="0.25">
      <c r="A19" s="53"/>
      <c r="B19" s="53"/>
      <c r="C19" s="53"/>
      <c r="D19" s="53"/>
      <c r="E19" s="53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41</v>
      </c>
      <c r="B21" s="9" t="s">
        <v>31</v>
      </c>
      <c r="C21" s="3" t="s">
        <v>4</v>
      </c>
      <c r="D21" s="3">
        <v>14.09</v>
      </c>
      <c r="E21" s="8">
        <f>D21*F19*G19</f>
        <v>16172.502</v>
      </c>
    </row>
    <row r="22" spans="1:8" x14ac:dyDescent="0.25">
      <c r="A22" s="7" t="s">
        <v>40</v>
      </c>
      <c r="B22" s="9" t="s">
        <v>22</v>
      </c>
      <c r="C22" s="3" t="s">
        <v>4</v>
      </c>
      <c r="D22" s="3">
        <v>3.9</v>
      </c>
      <c r="E22" s="8">
        <f>D22*F19*G19</f>
        <v>4476.42</v>
      </c>
    </row>
    <row r="23" spans="1:8" x14ac:dyDescent="0.25">
      <c r="A23" s="7" t="s">
        <v>26</v>
      </c>
      <c r="B23" s="9" t="s">
        <v>52</v>
      </c>
      <c r="C23" s="3" t="s">
        <v>28</v>
      </c>
      <c r="D23" s="3"/>
      <c r="E23" s="8">
        <v>1204.8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21853.721999999998</v>
      </c>
    </row>
    <row r="26" spans="1:8" ht="37.15" customHeight="1" x14ac:dyDescent="0.25">
      <c r="A26" s="54" t="s">
        <v>56</v>
      </c>
      <c r="B26" s="54"/>
      <c r="C26" s="54"/>
      <c r="D26" s="54"/>
      <c r="E26" s="54"/>
    </row>
    <row r="27" spans="1:8" ht="29.25" customHeight="1" x14ac:dyDescent="0.25">
      <c r="A27" s="48" t="s">
        <v>20</v>
      </c>
      <c r="B27" s="48"/>
      <c r="C27" s="48"/>
      <c r="D27" s="48"/>
      <c r="E27" s="48"/>
    </row>
    <row r="28" spans="1:8" x14ac:dyDescent="0.25">
      <c r="A28" s="48" t="s">
        <v>19</v>
      </c>
      <c r="B28" s="48"/>
      <c r="C28" s="48"/>
      <c r="D28" s="48"/>
      <c r="E28" s="48"/>
      <c r="F28" s="14"/>
      <c r="G28" s="14"/>
      <c r="H28" s="15"/>
    </row>
    <row r="29" spans="1:8" ht="30" customHeight="1" x14ac:dyDescent="0.25">
      <c r="A29" s="48" t="s">
        <v>30</v>
      </c>
      <c r="B29" s="48"/>
      <c r="C29" s="48"/>
      <c r="D29" s="48"/>
      <c r="E29" s="48"/>
    </row>
    <row r="30" spans="1:8" x14ac:dyDescent="0.25">
      <c r="A30" s="48" t="s">
        <v>17</v>
      </c>
      <c r="B30" s="48"/>
      <c r="C30" s="48"/>
      <c r="D30" s="48"/>
      <c r="E30" s="48"/>
    </row>
    <row r="31" spans="1:8" x14ac:dyDescent="0.25">
      <c r="A31" s="30"/>
      <c r="B31" s="30"/>
      <c r="C31" s="30"/>
      <c r="D31" s="30"/>
      <c r="E31" s="30"/>
    </row>
    <row r="32" spans="1:8" x14ac:dyDescent="0.25">
      <c r="A32" s="30"/>
      <c r="B32" s="30"/>
      <c r="C32" s="30"/>
      <c r="D32" s="30"/>
      <c r="E32" s="30"/>
    </row>
    <row r="33" spans="1:5" x14ac:dyDescent="0.25">
      <c r="A33" s="30"/>
      <c r="B33" s="30"/>
      <c r="C33" s="30"/>
      <c r="D33" s="30"/>
      <c r="E33" s="30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8" t="s">
        <v>17</v>
      </c>
      <c r="B35" s="48"/>
      <c r="C35" s="48"/>
      <c r="D35" s="48"/>
      <c r="E35" s="48"/>
    </row>
    <row r="36" spans="1:5" x14ac:dyDescent="0.25">
      <c r="A36" s="55" t="s">
        <v>49</v>
      </c>
      <c r="B36" s="55"/>
      <c r="C36" s="55"/>
      <c r="D36" s="55"/>
      <c r="E36" s="5"/>
    </row>
    <row r="37" spans="1:5" x14ac:dyDescent="0.25">
      <c r="B37" s="56" t="s">
        <v>18</v>
      </c>
      <c r="C37" s="56"/>
      <c r="D37" s="56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55" t="s">
        <v>35</v>
      </c>
      <c r="B39" s="55"/>
      <c r="C39" s="55"/>
      <c r="D39" s="55"/>
      <c r="E39" s="5"/>
    </row>
    <row r="40" spans="1:5" x14ac:dyDescent="0.25">
      <c r="B40" s="56" t="s">
        <v>18</v>
      </c>
      <c r="C40" s="56"/>
      <c r="D40" s="56"/>
      <c r="E40" s="6" t="s">
        <v>6</v>
      </c>
    </row>
    <row r="42" spans="1:5" x14ac:dyDescent="0.25">
      <c r="A42" s="19" t="s">
        <v>46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6">
        <f>'1кв'!B49</f>
        <v>-37324.901999999995</v>
      </c>
    </row>
    <row r="45" spans="1:5" x14ac:dyDescent="0.25">
      <c r="A45" s="20" t="s">
        <v>42</v>
      </c>
    </row>
    <row r="46" spans="1:5" x14ac:dyDescent="0.25">
      <c r="A46" s="2" t="s">
        <v>36</v>
      </c>
      <c r="B46" s="17">
        <v>25251.599999999999</v>
      </c>
    </row>
    <row r="47" spans="1:5" x14ac:dyDescent="0.25">
      <c r="A47" s="2" t="s">
        <v>47</v>
      </c>
      <c r="B47" s="17"/>
    </row>
    <row r="48" spans="1:5" ht="30" x14ac:dyDescent="0.25">
      <c r="A48" s="32" t="s">
        <v>37</v>
      </c>
      <c r="B48" s="17">
        <f>E25</f>
        <v>21853.721999999998</v>
      </c>
    </row>
    <row r="49" spans="1:2" x14ac:dyDescent="0.25">
      <c r="A49" s="18" t="s">
        <v>38</v>
      </c>
      <c r="B49" s="22">
        <f>B44+B46+B47-B48</f>
        <v>-33927.02399999999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5" zoomScaleSheetLayoutView="100" workbookViewId="0">
      <selection activeCell="B47" sqref="B4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ht="15.6" customHeight="1" x14ac:dyDescent="0.25">
      <c r="A3" s="46" t="s">
        <v>53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47" t="s">
        <v>54</v>
      </c>
      <c r="E4" s="47"/>
    </row>
    <row r="5" spans="1:5" x14ac:dyDescent="0.25">
      <c r="A5" s="35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23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8" t="s">
        <v>33</v>
      </c>
      <c r="B9" s="48"/>
      <c r="C9" s="48"/>
      <c r="D9" s="48"/>
      <c r="E9" s="48"/>
    </row>
    <row r="10" spans="1:5" ht="25.15" customHeight="1" x14ac:dyDescent="0.25">
      <c r="A10" s="50" t="s">
        <v>14</v>
      </c>
      <c r="B10" s="51"/>
      <c r="C10" s="51"/>
      <c r="D10" s="51"/>
      <c r="E10" s="51"/>
    </row>
    <row r="11" spans="1:5" ht="27.75" customHeight="1" x14ac:dyDescent="0.25">
      <c r="A11" s="48" t="s">
        <v>34</v>
      </c>
      <c r="B11" s="48"/>
      <c r="C11" s="48"/>
      <c r="D11" s="48"/>
      <c r="E11" s="48"/>
    </row>
    <row r="12" spans="1:5" x14ac:dyDescent="0.25">
      <c r="A12" s="48" t="s">
        <v>21</v>
      </c>
      <c r="B12" s="48"/>
      <c r="C12" s="48"/>
      <c r="D12" s="48"/>
      <c r="E12" s="48"/>
    </row>
    <row r="13" spans="1:5" x14ac:dyDescent="0.25">
      <c r="A13" s="41" t="s">
        <v>2</v>
      </c>
      <c r="B13" s="42"/>
      <c r="C13" s="42"/>
      <c r="D13" s="42"/>
      <c r="E13" s="42"/>
    </row>
    <row r="14" spans="1:5" x14ac:dyDescent="0.25">
      <c r="A14" s="48" t="s">
        <v>45</v>
      </c>
      <c r="B14" s="48"/>
      <c r="C14" s="48"/>
      <c r="D14" s="48"/>
      <c r="E14" s="48"/>
    </row>
    <row r="15" spans="1:5" x14ac:dyDescent="0.25">
      <c r="A15" s="41" t="s">
        <v>15</v>
      </c>
      <c r="B15" s="42"/>
      <c r="C15" s="42"/>
      <c r="D15" s="42"/>
      <c r="E15" s="42"/>
    </row>
    <row r="16" spans="1:5" ht="31.5" customHeight="1" x14ac:dyDescent="0.25">
      <c r="A16" s="48" t="s">
        <v>16</v>
      </c>
      <c r="B16" s="48"/>
      <c r="C16" s="48"/>
      <c r="D16" s="48"/>
      <c r="E16" s="48"/>
    </row>
    <row r="17" spans="1:8" ht="59.45" customHeight="1" x14ac:dyDescent="0.25">
      <c r="A17" s="48" t="s">
        <v>24</v>
      </c>
      <c r="B17" s="48"/>
      <c r="C17" s="48"/>
      <c r="D17" s="48"/>
      <c r="E17" s="48"/>
    </row>
    <row r="18" spans="1:8" ht="30" customHeight="1" x14ac:dyDescent="0.25">
      <c r="A18" s="53" t="s">
        <v>25</v>
      </c>
      <c r="B18" s="53"/>
      <c r="C18" s="53"/>
      <c r="D18" s="53"/>
      <c r="E18" s="53"/>
    </row>
    <row r="19" spans="1:8" x14ac:dyDescent="0.25">
      <c r="A19" s="53"/>
      <c r="B19" s="53"/>
      <c r="C19" s="53"/>
      <c r="D19" s="53"/>
      <c r="E19" s="53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41</v>
      </c>
      <c r="B21" s="9" t="s">
        <v>31</v>
      </c>
      <c r="C21" s="3" t="s">
        <v>4</v>
      </c>
      <c r="D21" s="3">
        <v>15.76</v>
      </c>
      <c r="E21" s="8">
        <f>D21*F19*G19</f>
        <v>18089.328000000001</v>
      </c>
    </row>
    <row r="22" spans="1:8" x14ac:dyDescent="0.25">
      <c r="A22" s="7" t="s">
        <v>40</v>
      </c>
      <c r="B22" s="9" t="s">
        <v>22</v>
      </c>
      <c r="C22" s="3" t="s">
        <v>4</v>
      </c>
      <c r="D22" s="3">
        <v>4.3600000000000003</v>
      </c>
      <c r="E22" s="8">
        <f>D22*F19*G19</f>
        <v>5004.4080000000004</v>
      </c>
    </row>
    <row r="23" spans="1:8" x14ac:dyDescent="0.25">
      <c r="A23" s="7" t="s">
        <v>26</v>
      </c>
      <c r="B23" s="9" t="s">
        <v>55</v>
      </c>
      <c r="C23" s="3" t="s">
        <v>28</v>
      </c>
      <c r="D23" s="3"/>
      <c r="E23" s="8">
        <v>3818.55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26912.286</v>
      </c>
    </row>
    <row r="26" spans="1:8" ht="37.15" customHeight="1" x14ac:dyDescent="0.25">
      <c r="A26" s="54" t="s">
        <v>57</v>
      </c>
      <c r="B26" s="54"/>
      <c r="C26" s="54"/>
      <c r="D26" s="54"/>
      <c r="E26" s="54"/>
    </row>
    <row r="27" spans="1:8" ht="29.25" customHeight="1" x14ac:dyDescent="0.25">
      <c r="A27" s="48" t="s">
        <v>20</v>
      </c>
      <c r="B27" s="48"/>
      <c r="C27" s="48"/>
      <c r="D27" s="48"/>
      <c r="E27" s="48"/>
    </row>
    <row r="28" spans="1:8" x14ac:dyDescent="0.25">
      <c r="A28" s="48" t="s">
        <v>19</v>
      </c>
      <c r="B28" s="48"/>
      <c r="C28" s="48"/>
      <c r="D28" s="48"/>
      <c r="E28" s="48"/>
      <c r="F28" s="14"/>
      <c r="G28" s="14"/>
      <c r="H28" s="15"/>
    </row>
    <row r="29" spans="1:8" ht="30" customHeight="1" x14ac:dyDescent="0.25">
      <c r="A29" s="48" t="s">
        <v>30</v>
      </c>
      <c r="B29" s="48"/>
      <c r="C29" s="48"/>
      <c r="D29" s="48"/>
      <c r="E29" s="48"/>
    </row>
    <row r="30" spans="1:8" x14ac:dyDescent="0.25">
      <c r="A30" s="48" t="s">
        <v>17</v>
      </c>
      <c r="B30" s="48"/>
      <c r="C30" s="48"/>
      <c r="D30" s="48"/>
      <c r="E30" s="48"/>
    </row>
    <row r="31" spans="1:8" x14ac:dyDescent="0.25">
      <c r="A31" s="33"/>
      <c r="B31" s="33"/>
      <c r="C31" s="33"/>
      <c r="D31" s="33"/>
      <c r="E31" s="33"/>
    </row>
    <row r="32" spans="1:8" x14ac:dyDescent="0.25">
      <c r="A32" s="33"/>
      <c r="B32" s="33"/>
      <c r="C32" s="33"/>
      <c r="D32" s="33"/>
      <c r="E32" s="33"/>
    </row>
    <row r="33" spans="1:5" x14ac:dyDescent="0.25">
      <c r="A33" s="33"/>
      <c r="B33" s="33"/>
      <c r="C33" s="33"/>
      <c r="D33" s="33"/>
      <c r="E33" s="33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8" t="s">
        <v>17</v>
      </c>
      <c r="B35" s="48"/>
      <c r="C35" s="48"/>
      <c r="D35" s="48"/>
      <c r="E35" s="48"/>
    </row>
    <row r="36" spans="1:5" x14ac:dyDescent="0.25">
      <c r="A36" s="55" t="s">
        <v>49</v>
      </c>
      <c r="B36" s="55"/>
      <c r="C36" s="55"/>
      <c r="D36" s="55"/>
      <c r="E36" s="5"/>
    </row>
    <row r="37" spans="1:5" x14ac:dyDescent="0.25">
      <c r="B37" s="56" t="s">
        <v>18</v>
      </c>
      <c r="C37" s="56"/>
      <c r="D37" s="56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x14ac:dyDescent="0.25">
      <c r="A39" s="55" t="s">
        <v>35</v>
      </c>
      <c r="B39" s="55"/>
      <c r="C39" s="55"/>
      <c r="D39" s="55"/>
      <c r="E39" s="5"/>
    </row>
    <row r="40" spans="1:5" x14ac:dyDescent="0.25">
      <c r="B40" s="56" t="s">
        <v>18</v>
      </c>
      <c r="C40" s="56"/>
      <c r="D40" s="56"/>
      <c r="E40" s="6" t="s">
        <v>6</v>
      </c>
    </row>
    <row r="42" spans="1:5" x14ac:dyDescent="0.25">
      <c r="A42" s="19" t="s">
        <v>46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6">
        <f>'2кв'!B49</f>
        <v>-33927.02399999999</v>
      </c>
    </row>
    <row r="45" spans="1:5" x14ac:dyDescent="0.25">
      <c r="A45" s="20" t="s">
        <v>58</v>
      </c>
    </row>
    <row r="46" spans="1:5" x14ac:dyDescent="0.25">
      <c r="A46" s="2" t="s">
        <v>36</v>
      </c>
      <c r="B46" s="17">
        <v>27256.42</v>
      </c>
    </row>
    <row r="47" spans="1:5" x14ac:dyDescent="0.25">
      <c r="A47" s="2" t="s">
        <v>47</v>
      </c>
      <c r="B47" s="17"/>
    </row>
    <row r="48" spans="1:5" ht="30" x14ac:dyDescent="0.25">
      <c r="A48" s="36" t="s">
        <v>37</v>
      </c>
      <c r="B48" s="17">
        <f>E25</f>
        <v>26912.286</v>
      </c>
    </row>
    <row r="49" spans="1:2" x14ac:dyDescent="0.25">
      <c r="A49" s="18" t="s">
        <v>38</v>
      </c>
      <c r="B49" s="22">
        <f>B44+B46+B47-B48</f>
        <v>-33582.889999999992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4" zoomScaleSheetLayoutView="100" workbookViewId="0">
      <selection activeCell="B48" sqref="B48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ht="15.6" customHeight="1" x14ac:dyDescent="0.25">
      <c r="A3" s="46" t="s">
        <v>59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57"/>
      <c r="E4" s="57" t="s">
        <v>60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23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8" t="s">
        <v>33</v>
      </c>
      <c r="B9" s="48"/>
      <c r="C9" s="48"/>
      <c r="D9" s="48"/>
      <c r="E9" s="48"/>
    </row>
    <row r="10" spans="1:5" ht="25.15" customHeight="1" x14ac:dyDescent="0.25">
      <c r="A10" s="50" t="s">
        <v>14</v>
      </c>
      <c r="B10" s="51"/>
      <c r="C10" s="51"/>
      <c r="D10" s="51"/>
      <c r="E10" s="51"/>
    </row>
    <row r="11" spans="1:5" ht="27.75" customHeight="1" x14ac:dyDescent="0.25">
      <c r="A11" s="48" t="s">
        <v>34</v>
      </c>
      <c r="B11" s="48"/>
      <c r="C11" s="48"/>
      <c r="D11" s="48"/>
      <c r="E11" s="48"/>
    </row>
    <row r="12" spans="1:5" x14ac:dyDescent="0.25">
      <c r="A12" s="48" t="s">
        <v>21</v>
      </c>
      <c r="B12" s="48"/>
      <c r="C12" s="48"/>
      <c r="D12" s="48"/>
      <c r="E12" s="48"/>
    </row>
    <row r="13" spans="1:5" x14ac:dyDescent="0.25">
      <c r="A13" s="41" t="s">
        <v>2</v>
      </c>
      <c r="B13" s="42"/>
      <c r="C13" s="42"/>
      <c r="D13" s="42"/>
      <c r="E13" s="42"/>
    </row>
    <row r="14" spans="1:5" x14ac:dyDescent="0.25">
      <c r="A14" s="48" t="s">
        <v>45</v>
      </c>
      <c r="B14" s="48"/>
      <c r="C14" s="48"/>
      <c r="D14" s="48"/>
      <c r="E14" s="48"/>
    </row>
    <row r="15" spans="1:5" x14ac:dyDescent="0.25">
      <c r="A15" s="41" t="s">
        <v>15</v>
      </c>
      <c r="B15" s="42"/>
      <c r="C15" s="42"/>
      <c r="D15" s="42"/>
      <c r="E15" s="42"/>
    </row>
    <row r="16" spans="1:5" ht="31.5" customHeight="1" x14ac:dyDescent="0.25">
      <c r="A16" s="48" t="s">
        <v>16</v>
      </c>
      <c r="B16" s="48"/>
      <c r="C16" s="48"/>
      <c r="D16" s="48"/>
      <c r="E16" s="48"/>
    </row>
    <row r="17" spans="1:8" ht="59.45" customHeight="1" x14ac:dyDescent="0.25">
      <c r="A17" s="48" t="s">
        <v>24</v>
      </c>
      <c r="B17" s="48"/>
      <c r="C17" s="48"/>
      <c r="D17" s="48"/>
      <c r="E17" s="48"/>
    </row>
    <row r="18" spans="1:8" ht="30" customHeight="1" x14ac:dyDescent="0.25">
      <c r="A18" s="53" t="s">
        <v>25</v>
      </c>
      <c r="B18" s="53"/>
      <c r="C18" s="53"/>
      <c r="D18" s="53"/>
      <c r="E18" s="53"/>
    </row>
    <row r="19" spans="1:8" x14ac:dyDescent="0.25">
      <c r="A19" s="53"/>
      <c r="B19" s="53"/>
      <c r="C19" s="53"/>
      <c r="D19" s="53"/>
      <c r="E19" s="53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41</v>
      </c>
      <c r="B21" s="9" t="s">
        <v>31</v>
      </c>
      <c r="C21" s="3" t="s">
        <v>4</v>
      </c>
      <c r="D21" s="3">
        <v>15.76</v>
      </c>
      <c r="E21" s="8">
        <f>D21*F19*G19</f>
        <v>18089.328000000001</v>
      </c>
    </row>
    <row r="22" spans="1:8" x14ac:dyDescent="0.25">
      <c r="A22" s="7" t="s">
        <v>40</v>
      </c>
      <c r="B22" s="9" t="s">
        <v>22</v>
      </c>
      <c r="C22" s="3" t="s">
        <v>4</v>
      </c>
      <c r="D22" s="3">
        <v>4.3600000000000003</v>
      </c>
      <c r="E22" s="8">
        <f>D22*F19*G19</f>
        <v>5004.4080000000004</v>
      </c>
    </row>
    <row r="23" spans="1:8" x14ac:dyDescent="0.25">
      <c r="A23" s="7" t="s">
        <v>26</v>
      </c>
      <c r="B23" s="9" t="s">
        <v>61</v>
      </c>
      <c r="C23" s="3" t="s">
        <v>28</v>
      </c>
      <c r="D23" s="3"/>
      <c r="E23" s="8">
        <v>0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23093.736000000001</v>
      </c>
    </row>
    <row r="26" spans="1:8" ht="37.15" customHeight="1" x14ac:dyDescent="0.25">
      <c r="A26" s="54" t="s">
        <v>62</v>
      </c>
      <c r="B26" s="54"/>
      <c r="C26" s="54"/>
      <c r="D26" s="54"/>
      <c r="E26" s="54"/>
    </row>
    <row r="27" spans="1:8" ht="29.25" customHeight="1" x14ac:dyDescent="0.25">
      <c r="A27" s="48" t="s">
        <v>20</v>
      </c>
      <c r="B27" s="48"/>
      <c r="C27" s="48"/>
      <c r="D27" s="48"/>
      <c r="E27" s="48"/>
    </row>
    <row r="28" spans="1:8" x14ac:dyDescent="0.25">
      <c r="A28" s="48" t="s">
        <v>19</v>
      </c>
      <c r="B28" s="48"/>
      <c r="C28" s="48"/>
      <c r="D28" s="48"/>
      <c r="E28" s="48"/>
      <c r="F28" s="14"/>
      <c r="G28" s="14"/>
      <c r="H28" s="15"/>
    </row>
    <row r="29" spans="1:8" ht="30" customHeight="1" x14ac:dyDescent="0.25">
      <c r="A29" s="48" t="s">
        <v>30</v>
      </c>
      <c r="B29" s="48"/>
      <c r="C29" s="48"/>
      <c r="D29" s="48"/>
      <c r="E29" s="48"/>
    </row>
    <row r="30" spans="1:8" x14ac:dyDescent="0.25">
      <c r="A30" s="48" t="s">
        <v>17</v>
      </c>
      <c r="B30" s="48"/>
      <c r="C30" s="48"/>
      <c r="D30" s="48"/>
      <c r="E30" s="48"/>
    </row>
    <row r="31" spans="1:8" x14ac:dyDescent="0.25">
      <c r="A31" s="37"/>
      <c r="B31" s="37"/>
      <c r="C31" s="37"/>
      <c r="D31" s="37"/>
      <c r="E31" s="37"/>
    </row>
    <row r="32" spans="1:8" x14ac:dyDescent="0.25">
      <c r="A32" s="37"/>
      <c r="B32" s="37"/>
      <c r="C32" s="37"/>
      <c r="D32" s="37"/>
      <c r="E32" s="37"/>
    </row>
    <row r="33" spans="1:5" x14ac:dyDescent="0.25">
      <c r="A33" s="37"/>
      <c r="B33" s="37"/>
      <c r="C33" s="37"/>
      <c r="D33" s="37"/>
      <c r="E33" s="37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8" t="s">
        <v>17</v>
      </c>
      <c r="B35" s="48"/>
      <c r="C35" s="48"/>
      <c r="D35" s="48"/>
      <c r="E35" s="48"/>
    </row>
    <row r="36" spans="1:5" x14ac:dyDescent="0.25">
      <c r="A36" s="55" t="s">
        <v>49</v>
      </c>
      <c r="B36" s="55"/>
      <c r="C36" s="55"/>
      <c r="D36" s="55"/>
      <c r="E36" s="5"/>
    </row>
    <row r="37" spans="1:5" x14ac:dyDescent="0.25">
      <c r="B37" s="56" t="s">
        <v>18</v>
      </c>
      <c r="C37" s="56"/>
      <c r="D37" s="56"/>
      <c r="E37" s="6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55" t="s">
        <v>35</v>
      </c>
      <c r="B39" s="55"/>
      <c r="C39" s="55"/>
      <c r="D39" s="55"/>
      <c r="E39" s="5"/>
    </row>
    <row r="40" spans="1:5" x14ac:dyDescent="0.25">
      <c r="B40" s="56" t="s">
        <v>18</v>
      </c>
      <c r="C40" s="56"/>
      <c r="D40" s="56"/>
      <c r="E40" s="6" t="s">
        <v>6</v>
      </c>
    </row>
    <row r="42" spans="1:5" x14ac:dyDescent="0.25">
      <c r="A42" s="19" t="s">
        <v>46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6">
        <f>'3кв'!B49</f>
        <v>-33582.889999999992</v>
      </c>
    </row>
    <row r="45" spans="1:5" x14ac:dyDescent="0.25">
      <c r="A45" s="20" t="s">
        <v>58</v>
      </c>
    </row>
    <row r="46" spans="1:5" x14ac:dyDescent="0.25">
      <c r="A46" s="2" t="s">
        <v>36</v>
      </c>
      <c r="B46" s="17">
        <v>27264.18</v>
      </c>
    </row>
    <row r="47" spans="1:5" x14ac:dyDescent="0.25">
      <c r="A47" s="2" t="s">
        <v>47</v>
      </c>
      <c r="B47" s="17">
        <f>150*3*3</f>
        <v>1350</v>
      </c>
    </row>
    <row r="48" spans="1:5" ht="30" x14ac:dyDescent="0.25">
      <c r="A48" s="40" t="s">
        <v>37</v>
      </c>
      <c r="B48" s="17">
        <f>E25</f>
        <v>23093.736000000001</v>
      </c>
    </row>
    <row r="49" spans="1:2" x14ac:dyDescent="0.25">
      <c r="A49" s="18" t="s">
        <v>38</v>
      </c>
      <c r="B49" s="22">
        <f>B44+B46+B47-B48</f>
        <v>-28062.445999999993</v>
      </c>
    </row>
  </sheetData>
  <mergeCells count="28">
    <mergeCell ref="A35:E35"/>
    <mergeCell ref="A36:D36"/>
    <mergeCell ref="B37:D37"/>
    <mergeCell ref="A39:D39"/>
    <mergeCell ref="B40:D40"/>
    <mergeCell ref="A26:E26"/>
    <mergeCell ref="A27:E27"/>
    <mergeCell ref="A28:E28"/>
    <mergeCell ref="A29:E29"/>
    <mergeCell ref="A30:E30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4" zoomScaleSheetLayoutView="100" workbookViewId="0">
      <selection activeCell="C8" sqref="C8:C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8" t="s">
        <v>63</v>
      </c>
      <c r="B1" s="58"/>
      <c r="C1" s="58"/>
      <c r="D1" s="59"/>
    </row>
    <row r="2" spans="1:5" ht="15.75" x14ac:dyDescent="0.25">
      <c r="A2" s="60" t="s">
        <v>64</v>
      </c>
      <c r="B2" s="60"/>
      <c r="C2" s="60"/>
      <c r="D2" s="61"/>
    </row>
    <row r="3" spans="1:5" ht="15.75" x14ac:dyDescent="0.25">
      <c r="A3" s="60" t="s">
        <v>65</v>
      </c>
      <c r="B3" s="60"/>
      <c r="C3" s="60"/>
      <c r="D3" s="61"/>
    </row>
    <row r="4" spans="1:5" ht="15.75" x14ac:dyDescent="0.25">
      <c r="A4" s="58" t="s">
        <v>84</v>
      </c>
      <c r="B4" s="58"/>
      <c r="C4" s="58"/>
      <c r="D4" s="59"/>
    </row>
    <row r="5" spans="1:5" ht="15.75" x14ac:dyDescent="0.25">
      <c r="A5" s="62"/>
      <c r="B5" s="62"/>
      <c r="C5" s="62"/>
      <c r="D5" s="1"/>
    </row>
    <row r="6" spans="1:5" ht="15.75" x14ac:dyDescent="0.25">
      <c r="A6" s="61"/>
      <c r="B6" s="63" t="s">
        <v>66</v>
      </c>
      <c r="C6" s="64">
        <f>'1кв'!B44</f>
        <v>-44166.38</v>
      </c>
      <c r="D6" s="65"/>
    </row>
    <row r="7" spans="1:5" ht="15.75" x14ac:dyDescent="0.25">
      <c r="A7" s="66" t="s">
        <v>67</v>
      </c>
      <c r="B7" s="63" t="s">
        <v>85</v>
      </c>
      <c r="C7" s="64"/>
      <c r="D7" s="65"/>
    </row>
    <row r="8" spans="1:5" ht="15.75" x14ac:dyDescent="0.25">
      <c r="B8" s="67" t="s">
        <v>68</v>
      </c>
      <c r="C8" s="68">
        <f>'1кв'!B46+'2кв'!B46+'3кв'!B46+'4кв'!B46</f>
        <v>105912.6</v>
      </c>
      <c r="D8" s="69"/>
    </row>
    <row r="9" spans="1:5" ht="30" x14ac:dyDescent="0.25">
      <c r="B9" s="87" t="s">
        <v>86</v>
      </c>
      <c r="C9" s="88">
        <f>'1кв'!B47+'2кв'!B47+'3кв'!B47+'4кв'!B47</f>
        <v>2700</v>
      </c>
      <c r="D9" s="69"/>
    </row>
    <row r="10" spans="1:5" ht="15.75" x14ac:dyDescent="0.25">
      <c r="A10" s="70"/>
      <c r="B10" s="67" t="s">
        <v>69</v>
      </c>
      <c r="C10" s="71">
        <f>SUM(C8:C9)</f>
        <v>108612.6</v>
      </c>
      <c r="D10" s="65"/>
    </row>
    <row r="11" spans="1:5" ht="15.75" x14ac:dyDescent="0.25">
      <c r="A11" s="1"/>
      <c r="B11" s="72"/>
      <c r="C11" s="72"/>
      <c r="D11" s="73"/>
    </row>
    <row r="12" spans="1:5" ht="15.75" x14ac:dyDescent="0.25">
      <c r="A12" s="74" t="s">
        <v>70</v>
      </c>
      <c r="B12" s="23" t="s">
        <v>41</v>
      </c>
      <c r="C12" s="68">
        <f>'1кв'!E21+'2кв'!E21+'3кв'!E21+'4кв'!E21</f>
        <v>68523.66</v>
      </c>
      <c r="D12" s="73"/>
    </row>
    <row r="13" spans="1:5" ht="15.75" x14ac:dyDescent="0.25">
      <c r="A13" s="74"/>
      <c r="B13" s="7" t="s">
        <v>40</v>
      </c>
      <c r="C13" s="68">
        <f>'1кв'!E22+'2кв'!E22+'3кв'!E22+'4кв'!E22</f>
        <v>18961.655999999999</v>
      </c>
      <c r="D13" s="73"/>
    </row>
    <row r="14" spans="1:5" ht="15.75" x14ac:dyDescent="0.25">
      <c r="A14" s="1"/>
      <c r="B14" s="7" t="s">
        <v>26</v>
      </c>
      <c r="C14" s="68">
        <f>'1кв'!E23+'2кв'!E23+'3кв'!E23+'4кв'!E23</f>
        <v>5023.3500000000004</v>
      </c>
      <c r="D14" s="73"/>
      <c r="E14" s="75"/>
    </row>
    <row r="15" spans="1:5" ht="15.75" x14ac:dyDescent="0.25">
      <c r="A15" s="1"/>
      <c r="B15" s="76" t="s">
        <v>87</v>
      </c>
      <c r="C15" s="68">
        <v>0</v>
      </c>
      <c r="D15" s="73"/>
      <c r="E15" s="75"/>
    </row>
    <row r="16" spans="1:5" ht="15.75" x14ac:dyDescent="0.25">
      <c r="A16" s="74"/>
      <c r="B16" s="77" t="s">
        <v>88</v>
      </c>
      <c r="C16" s="68"/>
      <c r="D16" s="73"/>
    </row>
    <row r="17" spans="1:5" ht="15.75" x14ac:dyDescent="0.25">
      <c r="A17" s="74"/>
      <c r="B17" s="78" t="s">
        <v>71</v>
      </c>
      <c r="C17" s="68">
        <v>0</v>
      </c>
      <c r="D17" s="73"/>
    </row>
    <row r="18" spans="1:5" ht="15.75" x14ac:dyDescent="0.25">
      <c r="A18" s="74"/>
      <c r="B18" s="78" t="s">
        <v>72</v>
      </c>
      <c r="C18" s="79"/>
      <c r="D18" s="73"/>
    </row>
    <row r="19" spans="1:5" ht="15.75" x14ac:dyDescent="0.25">
      <c r="A19" s="1"/>
      <c r="B19" s="80" t="s">
        <v>73</v>
      </c>
      <c r="C19" s="71">
        <f>SUM(C12:C17)</f>
        <v>92508.666000000012</v>
      </c>
      <c r="D19" s="73">
        <f>'1кв'!E25+'2кв'!E25+'3кв'!E25+'4кв'!E25</f>
        <v>92508.665999999997</v>
      </c>
      <c r="E19" s="75"/>
    </row>
    <row r="20" spans="1:5" ht="15.75" x14ac:dyDescent="0.25">
      <c r="A20" s="1"/>
      <c r="B20" s="81" t="s">
        <v>74</v>
      </c>
      <c r="C20" s="71">
        <f>C6+C10-C19</f>
        <v>-28062.446000000004</v>
      </c>
      <c r="D20" s="73"/>
    </row>
    <row r="21" spans="1:5" ht="15.75" x14ac:dyDescent="0.25">
      <c r="A21" s="1"/>
      <c r="B21" s="66"/>
      <c r="C21" s="66"/>
      <c r="D21" s="73"/>
    </row>
    <row r="22" spans="1:5" ht="15.75" x14ac:dyDescent="0.25">
      <c r="A22" s="1"/>
      <c r="B22" s="82" t="s">
        <v>75</v>
      </c>
      <c r="C22" s="82"/>
      <c r="D22" s="73"/>
    </row>
    <row r="23" spans="1:5" ht="15.75" x14ac:dyDescent="0.25">
      <c r="A23" s="1"/>
      <c r="B23" s="82" t="s">
        <v>76</v>
      </c>
      <c r="C23" s="83">
        <v>9306</v>
      </c>
      <c r="D23" s="73"/>
    </row>
    <row r="24" spans="1:5" ht="15.75" x14ac:dyDescent="0.25">
      <c r="A24" s="1"/>
      <c r="B24" s="84" t="s">
        <v>77</v>
      </c>
      <c r="C24" s="85">
        <v>10414.26</v>
      </c>
      <c r="D24" s="73"/>
    </row>
    <row r="25" spans="1:5" ht="15.75" x14ac:dyDescent="0.25">
      <c r="A25" s="1"/>
      <c r="B25" s="82" t="s">
        <v>78</v>
      </c>
      <c r="C25" s="86">
        <f>C24-C23</f>
        <v>1108.2600000000002</v>
      </c>
      <c r="D25" s="73"/>
    </row>
    <row r="26" spans="1:5" ht="15.75" x14ac:dyDescent="0.25">
      <c r="A26" s="1"/>
      <c r="B26" s="66"/>
      <c r="C26" s="66"/>
      <c r="D26" s="73"/>
    </row>
    <row r="27" spans="1:5" ht="15.75" x14ac:dyDescent="0.25">
      <c r="A27" s="1"/>
      <c r="B27" s="66"/>
      <c r="C27" s="66"/>
      <c r="D27" s="73"/>
    </row>
    <row r="28" spans="1:5" ht="15.75" x14ac:dyDescent="0.25">
      <c r="A28" s="1"/>
      <c r="B28" s="66"/>
      <c r="C28" s="66"/>
      <c r="D28" s="73"/>
    </row>
    <row r="29" spans="1:5" ht="15.75" x14ac:dyDescent="0.25">
      <c r="A29" s="1"/>
      <c r="B29" s="66"/>
      <c r="C29" s="66"/>
      <c r="D29" s="73"/>
    </row>
    <row r="30" spans="1:5" ht="15.75" x14ac:dyDescent="0.25">
      <c r="A30" s="1" t="s">
        <v>79</v>
      </c>
      <c r="B30" s="66" t="s">
        <v>80</v>
      </c>
      <c r="C30" s="66"/>
      <c r="D30" s="73"/>
    </row>
    <row r="31" spans="1:5" ht="15.75" x14ac:dyDescent="0.25">
      <c r="A31" s="1"/>
      <c r="B31" s="66" t="s">
        <v>81</v>
      </c>
      <c r="C31" s="66"/>
      <c r="D31" s="73"/>
    </row>
    <row r="32" spans="1:5" ht="15.75" x14ac:dyDescent="0.25">
      <c r="A32" s="1"/>
      <c r="B32" s="66" t="s">
        <v>82</v>
      </c>
      <c r="C32" s="66"/>
      <c r="D32" s="73"/>
    </row>
    <row r="33" spans="1:4" ht="15.75" x14ac:dyDescent="0.25">
      <c r="A33" s="1"/>
      <c r="B33" s="66"/>
      <c r="C33" s="66"/>
      <c r="D33" s="73"/>
    </row>
    <row r="34" spans="1:4" ht="15.75" x14ac:dyDescent="0.25">
      <c r="A34" s="1"/>
      <c r="B34" s="66"/>
      <c r="C34" s="66"/>
      <c r="D34" s="73"/>
    </row>
    <row r="35" spans="1:4" ht="15.75" x14ac:dyDescent="0.25">
      <c r="A35" s="1"/>
      <c r="B35" s="66" t="s">
        <v>83</v>
      </c>
      <c r="C35" s="66"/>
      <c r="D35" s="73"/>
    </row>
    <row r="36" spans="1:4" ht="15.75" x14ac:dyDescent="0.25">
      <c r="A36" s="1"/>
      <c r="B36" s="66"/>
      <c r="C36" s="66"/>
      <c r="D36" s="73"/>
    </row>
    <row r="37" spans="1:4" ht="15.75" x14ac:dyDescent="0.25">
      <c r="A37" s="1"/>
      <c r="B37" s="66"/>
      <c r="C37" s="66"/>
      <c r="D37" s="73"/>
    </row>
    <row r="38" spans="1:4" ht="15.75" x14ac:dyDescent="0.25">
      <c r="A38" s="1"/>
      <c r="B38" s="66"/>
      <c r="C38" s="66"/>
      <c r="D38" s="73"/>
    </row>
    <row r="39" spans="1:4" ht="15.75" x14ac:dyDescent="0.25">
      <c r="A39" s="1"/>
      <c r="B39" s="66"/>
      <c r="C39" s="66"/>
      <c r="D39" s="73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2024-02-14T12:42:10Z</dcterms:modified>
</cp:coreProperties>
</file>